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omments2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mpensar-my.sharepoint.com/personal/lbarenoa_compensar_com/Documents/Liz/Proyectos Integrales/Manual Operativo/MANUAL OPERATIVO V04/ANEXOS MANUAL OPERATIVO V04/"/>
    </mc:Choice>
  </mc:AlternateContent>
  <xr:revisionPtr revIDLastSave="0" documentId="13_ncr:40009_{87D990BC-0C46-4920-A38F-D3EF1620D70A}" xr6:coauthVersionLast="34" xr6:coauthVersionMax="34" xr10:uidLastSave="{00000000-0000-0000-0000-000000000000}"/>
  <bookViews>
    <workbookView xWindow="0" yWindow="0" windowWidth="15360" windowHeight="7245"/>
  </bookViews>
  <sheets>
    <sheet name="FORMULA DE CALIFICACION" sheetId="1" r:id="rId1"/>
    <sheet name="POSTULACION 4" sheetId="6" r:id="rId2"/>
    <sheet name="POSTULACION 15" sheetId="5" r:id="rId3"/>
    <sheet name="POSTULACION 19" sheetId="3" r:id="rId4"/>
    <sheet name="POSTULACION 40" sheetId="4" r:id="rId5"/>
    <sheet name="POSTULACION 56" sheetId="2" r:id="rId6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" i="1" l="1"/>
  <c r="B18" i="6"/>
  <c r="C17" i="6"/>
  <c r="B17" i="6"/>
  <c r="B16" i="6"/>
  <c r="K4" i="6"/>
  <c r="J4" i="6"/>
  <c r="I4" i="6"/>
  <c r="H4" i="6"/>
  <c r="G4" i="6"/>
  <c r="F4" i="6"/>
  <c r="B15" i="6" s="1"/>
  <c r="B18" i="5"/>
  <c r="C17" i="5"/>
  <c r="B17" i="5"/>
  <c r="B16" i="5"/>
  <c r="K4" i="5"/>
  <c r="J4" i="5"/>
  <c r="I4" i="5"/>
  <c r="H4" i="5"/>
  <c r="G4" i="5"/>
  <c r="F4" i="5"/>
  <c r="B15" i="5" s="1"/>
  <c r="B18" i="4"/>
  <c r="C17" i="4"/>
  <c r="B17" i="4"/>
  <c r="B16" i="4"/>
  <c r="K4" i="4"/>
  <c r="J4" i="4"/>
  <c r="I4" i="4"/>
  <c r="H4" i="4"/>
  <c r="G4" i="4"/>
  <c r="F4" i="4"/>
  <c r="B18" i="3"/>
  <c r="C17" i="3"/>
  <c r="B17" i="3"/>
  <c r="B16" i="3"/>
  <c r="K4" i="3"/>
  <c r="J4" i="3"/>
  <c r="I4" i="3"/>
  <c r="H4" i="3"/>
  <c r="B15" i="3" s="1"/>
  <c r="G4" i="3"/>
  <c r="F4" i="3"/>
  <c r="B18" i="2"/>
  <c r="C17" i="2"/>
  <c r="B17" i="2"/>
  <c r="B16" i="2"/>
  <c r="K4" i="2"/>
  <c r="J4" i="2"/>
  <c r="I4" i="2"/>
  <c r="H4" i="2"/>
  <c r="G4" i="2"/>
  <c r="F4" i="2"/>
  <c r="B15" i="2" s="1"/>
  <c r="I4" i="1"/>
  <c r="C17" i="1"/>
  <c r="B17" i="1"/>
  <c r="B18" i="1"/>
  <c r="B16" i="1"/>
  <c r="F4" i="1"/>
  <c r="J4" i="1"/>
  <c r="K4" i="1"/>
  <c r="H4" i="1"/>
  <c r="B15" i="4"/>
  <c r="B15" i="1" l="1"/>
</calcChain>
</file>

<file path=xl/comments1.xml><?xml version="1.0" encoding="utf-8"?>
<comments xmlns="http://schemas.openxmlformats.org/spreadsheetml/2006/main">
  <authors>
    <author>dgcorrea</author>
  </authors>
  <commentList>
    <comment ref="B6" authorId="0" shapeId="0">
      <text>
        <r>
          <rPr>
            <b/>
            <sz val="8"/>
            <color indexed="81"/>
            <rFont val="Tahoma"/>
            <family val="2"/>
          </rPr>
          <t>dgcorrea:</t>
        </r>
        <r>
          <rPr>
            <sz val="8"/>
            <color indexed="81"/>
            <rFont val="Tahoma"/>
            <family val="2"/>
          </rPr>
          <t xml:space="preserve">
ingrese 1 si tiene condicion especial, si no tiene condicion especial deje el espacio en blanco</t>
        </r>
      </text>
    </comment>
    <comment ref="B8" authorId="0" shapeId="0">
      <text>
        <r>
          <rPr>
            <b/>
            <sz val="8"/>
            <color indexed="81"/>
            <rFont val="Tahoma"/>
            <family val="2"/>
          </rPr>
          <t>dgcorrea:</t>
        </r>
        <r>
          <rPr>
            <sz val="8"/>
            <color indexed="81"/>
            <rFont val="Tahoma"/>
            <family val="2"/>
          </rPr>
          <t xml:space="preserve">
INGRESE LA CANTIDAD
DE MESES EXACTOS</t>
        </r>
      </text>
    </comment>
    <comment ref="B10" authorId="0" shapeId="0">
      <text>
        <r>
          <rPr>
            <b/>
            <sz val="8"/>
            <color indexed="81"/>
            <rFont val="Tahoma"/>
            <family val="2"/>
          </rPr>
          <t>dgcorrea:</t>
        </r>
        <r>
          <rPr>
            <sz val="8"/>
            <color indexed="81"/>
            <rFont val="Tahoma"/>
            <family val="2"/>
          </rPr>
          <t xml:space="preserve">
ingrese 1 si tiene condicion especial, si no tiene condicion especial deje el espacio en blanco</t>
        </r>
      </text>
    </comment>
    <comment ref="B11" authorId="0" shapeId="0">
      <text>
        <r>
          <rPr>
            <b/>
            <sz val="8"/>
            <color indexed="81"/>
            <rFont val="Tahoma"/>
            <family val="2"/>
          </rPr>
          <t>dgcorrea:</t>
        </r>
        <r>
          <rPr>
            <sz val="8"/>
            <color indexed="81"/>
            <rFont val="Tahoma"/>
            <family val="2"/>
          </rPr>
          <t xml:space="preserve">
ingrese 1 si tiene solicita sfv por menor valor, si no deje el espacio en blanco</t>
        </r>
      </text>
    </comment>
    <comment ref="C17" authorId="0" shapeId="0">
      <text>
        <r>
          <rPr>
            <b/>
            <sz val="8"/>
            <color indexed="81"/>
            <rFont val="Tahoma"/>
            <family val="2"/>
          </rPr>
          <t>dgcorrea:</t>
        </r>
        <r>
          <rPr>
            <sz val="8"/>
            <color indexed="81"/>
            <rFont val="Tahoma"/>
            <family val="2"/>
          </rPr>
          <t xml:space="preserve">
EL PUNTAJE ES EL MENOR DE LOS DOS</t>
        </r>
      </text>
    </comment>
  </commentList>
</comments>
</file>

<file path=xl/comments2.xml><?xml version="1.0" encoding="utf-8"?>
<comments xmlns="http://schemas.openxmlformats.org/spreadsheetml/2006/main">
  <authors>
    <author>dgcorrea</author>
  </authors>
  <commentList>
    <comment ref="B6" authorId="0" shapeId="0">
      <text>
        <r>
          <rPr>
            <b/>
            <sz val="8"/>
            <color indexed="81"/>
            <rFont val="Tahoma"/>
            <family val="2"/>
          </rPr>
          <t>dgcorrea:</t>
        </r>
        <r>
          <rPr>
            <sz val="8"/>
            <color indexed="81"/>
            <rFont val="Tahoma"/>
            <family val="2"/>
          </rPr>
          <t xml:space="preserve">
ingrese 1 si tiene condicion especial, si no tiene condicion especial deje el espacio en blanco</t>
        </r>
      </text>
    </comment>
    <comment ref="B8" authorId="0" shapeId="0">
      <text>
        <r>
          <rPr>
            <b/>
            <sz val="8"/>
            <color indexed="81"/>
            <rFont val="Tahoma"/>
            <family val="2"/>
          </rPr>
          <t>dgcorrea:</t>
        </r>
        <r>
          <rPr>
            <sz val="8"/>
            <color indexed="81"/>
            <rFont val="Tahoma"/>
            <family val="2"/>
          </rPr>
          <t xml:space="preserve">
INGRESE LA CANTIDAD
DE MESES EXACTOS</t>
        </r>
      </text>
    </comment>
    <comment ref="B10" authorId="0" shapeId="0">
      <text>
        <r>
          <rPr>
            <b/>
            <sz val="8"/>
            <color indexed="81"/>
            <rFont val="Tahoma"/>
            <family val="2"/>
          </rPr>
          <t>dgcorrea:</t>
        </r>
        <r>
          <rPr>
            <sz val="8"/>
            <color indexed="81"/>
            <rFont val="Tahoma"/>
            <family val="2"/>
          </rPr>
          <t xml:space="preserve">
ingrese 1 si tiene condicion especial, si no tiene condicion especial deje el espacio en blanco</t>
        </r>
      </text>
    </comment>
    <comment ref="B11" authorId="0" shapeId="0">
      <text>
        <r>
          <rPr>
            <b/>
            <sz val="8"/>
            <color indexed="81"/>
            <rFont val="Tahoma"/>
            <family val="2"/>
          </rPr>
          <t>dgcorrea:</t>
        </r>
        <r>
          <rPr>
            <sz val="8"/>
            <color indexed="81"/>
            <rFont val="Tahoma"/>
            <family val="2"/>
          </rPr>
          <t xml:space="preserve">
ingrese 1 si tiene solicita sfv por menor valor, si no deje el espacio en blanco</t>
        </r>
      </text>
    </comment>
    <comment ref="C17" authorId="0" shapeId="0">
      <text>
        <r>
          <rPr>
            <b/>
            <sz val="8"/>
            <color indexed="81"/>
            <rFont val="Tahoma"/>
            <family val="2"/>
          </rPr>
          <t>dgcorrea:</t>
        </r>
        <r>
          <rPr>
            <sz val="8"/>
            <color indexed="81"/>
            <rFont val="Tahoma"/>
            <family val="2"/>
          </rPr>
          <t xml:space="preserve">
EL PUNTAJE ES EL MENOR DE LOS DOS</t>
        </r>
      </text>
    </comment>
  </commentList>
</comments>
</file>

<file path=xl/comments3.xml><?xml version="1.0" encoding="utf-8"?>
<comments xmlns="http://schemas.openxmlformats.org/spreadsheetml/2006/main">
  <authors>
    <author>dgcorrea</author>
  </authors>
  <commentList>
    <comment ref="B6" authorId="0" shapeId="0">
      <text>
        <r>
          <rPr>
            <b/>
            <sz val="8"/>
            <color indexed="81"/>
            <rFont val="Tahoma"/>
            <family val="2"/>
          </rPr>
          <t>dgcorrea:</t>
        </r>
        <r>
          <rPr>
            <sz val="8"/>
            <color indexed="81"/>
            <rFont val="Tahoma"/>
            <family val="2"/>
          </rPr>
          <t xml:space="preserve">
ingrese 1 si tiene condicion especial, si no tiene condicion especial deje el espacio en blanco</t>
        </r>
      </text>
    </comment>
    <comment ref="B8" authorId="0" shapeId="0">
      <text>
        <r>
          <rPr>
            <b/>
            <sz val="8"/>
            <color indexed="81"/>
            <rFont val="Tahoma"/>
            <family val="2"/>
          </rPr>
          <t>dgcorrea:</t>
        </r>
        <r>
          <rPr>
            <sz val="8"/>
            <color indexed="81"/>
            <rFont val="Tahoma"/>
            <family val="2"/>
          </rPr>
          <t xml:space="preserve">
INGRESE LA CANTIDAD
DE MESES EXACTOS</t>
        </r>
      </text>
    </comment>
    <comment ref="B10" authorId="0" shapeId="0">
      <text>
        <r>
          <rPr>
            <b/>
            <sz val="8"/>
            <color indexed="81"/>
            <rFont val="Tahoma"/>
            <family val="2"/>
          </rPr>
          <t>dgcorrea:</t>
        </r>
        <r>
          <rPr>
            <sz val="8"/>
            <color indexed="81"/>
            <rFont val="Tahoma"/>
            <family val="2"/>
          </rPr>
          <t xml:space="preserve">
ingrese 1 si tiene condicion especial, si no tiene condicion especial deje el espacio en blanco</t>
        </r>
      </text>
    </comment>
    <comment ref="B11" authorId="0" shapeId="0">
      <text>
        <r>
          <rPr>
            <b/>
            <sz val="8"/>
            <color indexed="81"/>
            <rFont val="Tahoma"/>
            <family val="2"/>
          </rPr>
          <t>dgcorrea:</t>
        </r>
        <r>
          <rPr>
            <sz val="8"/>
            <color indexed="81"/>
            <rFont val="Tahoma"/>
            <family val="2"/>
          </rPr>
          <t xml:space="preserve">
ingrese 1 si tiene solicita sfv por menor valor, si no deje el espacio en blanco</t>
        </r>
      </text>
    </comment>
    <comment ref="C17" authorId="0" shapeId="0">
      <text>
        <r>
          <rPr>
            <b/>
            <sz val="8"/>
            <color indexed="81"/>
            <rFont val="Tahoma"/>
            <family val="2"/>
          </rPr>
          <t>dgcorrea:</t>
        </r>
        <r>
          <rPr>
            <sz val="8"/>
            <color indexed="81"/>
            <rFont val="Tahoma"/>
            <family val="2"/>
          </rPr>
          <t xml:space="preserve">
EL PUNTAJE ES EL MENOR DE LOS DOS</t>
        </r>
      </text>
    </comment>
  </commentList>
</comments>
</file>

<file path=xl/comments4.xml><?xml version="1.0" encoding="utf-8"?>
<comments xmlns="http://schemas.openxmlformats.org/spreadsheetml/2006/main">
  <authors>
    <author>dgcorrea</author>
  </authors>
  <commentList>
    <comment ref="B6" authorId="0" shapeId="0">
      <text>
        <r>
          <rPr>
            <b/>
            <sz val="8"/>
            <color indexed="81"/>
            <rFont val="Tahoma"/>
            <family val="2"/>
          </rPr>
          <t>dgcorrea:</t>
        </r>
        <r>
          <rPr>
            <sz val="8"/>
            <color indexed="81"/>
            <rFont val="Tahoma"/>
            <family val="2"/>
          </rPr>
          <t xml:space="preserve">
ingrese 1 si tiene condicion especial, si no tiene condicion especial deje el espacio en blanco</t>
        </r>
      </text>
    </comment>
    <comment ref="B8" authorId="0" shapeId="0">
      <text>
        <r>
          <rPr>
            <b/>
            <sz val="8"/>
            <color indexed="81"/>
            <rFont val="Tahoma"/>
            <family val="2"/>
          </rPr>
          <t>dgcorrea:</t>
        </r>
        <r>
          <rPr>
            <sz val="8"/>
            <color indexed="81"/>
            <rFont val="Tahoma"/>
            <family val="2"/>
          </rPr>
          <t xml:space="preserve">
INGRESE LA CANTIDAD
DE MESES EXACTOS</t>
        </r>
      </text>
    </comment>
    <comment ref="B10" authorId="0" shapeId="0">
      <text>
        <r>
          <rPr>
            <b/>
            <sz val="8"/>
            <color indexed="81"/>
            <rFont val="Tahoma"/>
            <family val="2"/>
          </rPr>
          <t>dgcorrea:</t>
        </r>
        <r>
          <rPr>
            <sz val="8"/>
            <color indexed="81"/>
            <rFont val="Tahoma"/>
            <family val="2"/>
          </rPr>
          <t xml:space="preserve">
ingrese 1 si tiene condicion especial, si no tiene condicion especial deje el espacio en blanco</t>
        </r>
      </text>
    </comment>
    <comment ref="B11" authorId="0" shapeId="0">
      <text>
        <r>
          <rPr>
            <b/>
            <sz val="8"/>
            <color indexed="81"/>
            <rFont val="Tahoma"/>
            <family val="2"/>
          </rPr>
          <t>dgcorrea:</t>
        </r>
        <r>
          <rPr>
            <sz val="8"/>
            <color indexed="81"/>
            <rFont val="Tahoma"/>
            <family val="2"/>
          </rPr>
          <t xml:space="preserve">
ingrese 1 si tiene solicita sfv por menor valor, si no deje el espacio en blanco</t>
        </r>
      </text>
    </comment>
    <comment ref="C17" authorId="0" shapeId="0">
      <text>
        <r>
          <rPr>
            <b/>
            <sz val="8"/>
            <color indexed="81"/>
            <rFont val="Tahoma"/>
            <family val="2"/>
          </rPr>
          <t>dgcorrea:</t>
        </r>
        <r>
          <rPr>
            <sz val="8"/>
            <color indexed="81"/>
            <rFont val="Tahoma"/>
            <family val="2"/>
          </rPr>
          <t xml:space="preserve">
EL PUNTAJE ES EL MENOR DE LOS DOS</t>
        </r>
      </text>
    </comment>
  </commentList>
</comments>
</file>

<file path=xl/comments5.xml><?xml version="1.0" encoding="utf-8"?>
<comments xmlns="http://schemas.openxmlformats.org/spreadsheetml/2006/main">
  <authors>
    <author>dgcorrea</author>
  </authors>
  <commentList>
    <comment ref="B6" authorId="0" shapeId="0">
      <text>
        <r>
          <rPr>
            <b/>
            <sz val="8"/>
            <color indexed="81"/>
            <rFont val="Tahoma"/>
            <family val="2"/>
          </rPr>
          <t>dgcorrea:</t>
        </r>
        <r>
          <rPr>
            <sz val="8"/>
            <color indexed="81"/>
            <rFont val="Tahoma"/>
            <family val="2"/>
          </rPr>
          <t xml:space="preserve">
ingrese 1 si tiene condicion especial, si no tiene condicion especial deje el espacio en blanco</t>
        </r>
      </text>
    </comment>
    <comment ref="B8" authorId="0" shapeId="0">
      <text>
        <r>
          <rPr>
            <b/>
            <sz val="8"/>
            <color indexed="81"/>
            <rFont val="Tahoma"/>
            <family val="2"/>
          </rPr>
          <t>dgcorrea:</t>
        </r>
        <r>
          <rPr>
            <sz val="8"/>
            <color indexed="81"/>
            <rFont val="Tahoma"/>
            <family val="2"/>
          </rPr>
          <t xml:space="preserve">
INGRESE LA CANTIDAD
DE MESES EXACTOS</t>
        </r>
      </text>
    </comment>
    <comment ref="B10" authorId="0" shapeId="0">
      <text>
        <r>
          <rPr>
            <b/>
            <sz val="8"/>
            <color indexed="81"/>
            <rFont val="Tahoma"/>
            <family val="2"/>
          </rPr>
          <t>dgcorrea:</t>
        </r>
        <r>
          <rPr>
            <sz val="8"/>
            <color indexed="81"/>
            <rFont val="Tahoma"/>
            <family val="2"/>
          </rPr>
          <t xml:space="preserve">
ingrese 1 si tiene condicion especial, si no tiene condicion especial deje el espacio en blanco</t>
        </r>
      </text>
    </comment>
    <comment ref="B11" authorId="0" shapeId="0">
      <text>
        <r>
          <rPr>
            <b/>
            <sz val="8"/>
            <color indexed="81"/>
            <rFont val="Tahoma"/>
            <family val="2"/>
          </rPr>
          <t>dgcorrea:</t>
        </r>
        <r>
          <rPr>
            <sz val="8"/>
            <color indexed="81"/>
            <rFont val="Tahoma"/>
            <family val="2"/>
          </rPr>
          <t xml:space="preserve">
ingrese 1 si tiene solicita sfv por menor valor, si no deje el espacio en blanco</t>
        </r>
      </text>
    </comment>
    <comment ref="C17" authorId="0" shapeId="0">
      <text>
        <r>
          <rPr>
            <b/>
            <sz val="8"/>
            <color indexed="81"/>
            <rFont val="Tahoma"/>
            <family val="2"/>
          </rPr>
          <t>dgcorrea:</t>
        </r>
        <r>
          <rPr>
            <sz val="8"/>
            <color indexed="81"/>
            <rFont val="Tahoma"/>
            <family val="2"/>
          </rPr>
          <t xml:space="preserve">
EL PUNTAJE ES EL MENOR DE LOS DOS</t>
        </r>
      </text>
    </comment>
  </commentList>
</comments>
</file>

<file path=xl/comments6.xml><?xml version="1.0" encoding="utf-8"?>
<comments xmlns="http://schemas.openxmlformats.org/spreadsheetml/2006/main">
  <authors>
    <author>dgcorrea</author>
  </authors>
  <commentList>
    <comment ref="B6" authorId="0" shapeId="0">
      <text>
        <r>
          <rPr>
            <b/>
            <sz val="8"/>
            <color indexed="81"/>
            <rFont val="Tahoma"/>
            <family val="2"/>
          </rPr>
          <t>dgcorrea:</t>
        </r>
        <r>
          <rPr>
            <sz val="8"/>
            <color indexed="81"/>
            <rFont val="Tahoma"/>
            <family val="2"/>
          </rPr>
          <t xml:space="preserve">
ingrese 1 si tiene condicion especial, si no tiene condicion especial deje el espacio en blanco</t>
        </r>
      </text>
    </comment>
    <comment ref="B8" authorId="0" shapeId="0">
      <text>
        <r>
          <rPr>
            <b/>
            <sz val="8"/>
            <color indexed="81"/>
            <rFont val="Tahoma"/>
            <family val="2"/>
          </rPr>
          <t>dgcorrea:</t>
        </r>
        <r>
          <rPr>
            <sz val="8"/>
            <color indexed="81"/>
            <rFont val="Tahoma"/>
            <family val="2"/>
          </rPr>
          <t xml:space="preserve">
INGRESE LA CANTIDAD
DE MESES EXACTOS</t>
        </r>
      </text>
    </comment>
    <comment ref="B10" authorId="0" shapeId="0">
      <text>
        <r>
          <rPr>
            <b/>
            <sz val="8"/>
            <color indexed="81"/>
            <rFont val="Tahoma"/>
            <family val="2"/>
          </rPr>
          <t>dgcorrea:</t>
        </r>
        <r>
          <rPr>
            <sz val="8"/>
            <color indexed="81"/>
            <rFont val="Tahoma"/>
            <family val="2"/>
          </rPr>
          <t xml:space="preserve">
ingrese 1 si tiene condicion especial, si no tiene condicion especial deje el espacio en blanco</t>
        </r>
      </text>
    </comment>
    <comment ref="B11" authorId="0" shapeId="0">
      <text>
        <r>
          <rPr>
            <b/>
            <sz val="8"/>
            <color indexed="81"/>
            <rFont val="Tahoma"/>
            <family val="2"/>
          </rPr>
          <t>dgcorrea:</t>
        </r>
        <r>
          <rPr>
            <sz val="8"/>
            <color indexed="81"/>
            <rFont val="Tahoma"/>
            <family val="2"/>
          </rPr>
          <t xml:space="preserve">
ingrese 1 si tiene solicita sfv por menor valor, si no deje el espacio en blanco</t>
        </r>
      </text>
    </comment>
    <comment ref="C17" authorId="0" shapeId="0">
      <text>
        <r>
          <rPr>
            <b/>
            <sz val="8"/>
            <color indexed="81"/>
            <rFont val="Tahoma"/>
            <family val="2"/>
          </rPr>
          <t>dgcorrea:</t>
        </r>
        <r>
          <rPr>
            <sz val="8"/>
            <color indexed="81"/>
            <rFont val="Tahoma"/>
            <family val="2"/>
          </rPr>
          <t xml:space="preserve">
EL PUNTAJE ES EL MENOR DE LOS DOS</t>
        </r>
      </text>
    </comment>
  </commentList>
</comments>
</file>

<file path=xl/sharedStrings.xml><?xml version="1.0" encoding="utf-8"?>
<sst xmlns="http://schemas.openxmlformats.org/spreadsheetml/2006/main" count="138" uniqueCount="22">
  <si>
    <t>INGRESOS DEL HOGAR</t>
  </si>
  <si>
    <t>B1</t>
  </si>
  <si>
    <t>B2</t>
  </si>
  <si>
    <t>MIEMBROS DEL HOGAR</t>
  </si>
  <si>
    <t>CONDICION ESPECIAL</t>
  </si>
  <si>
    <t>B3</t>
  </si>
  <si>
    <t>B4</t>
  </si>
  <si>
    <t>TIEMPO AHORRO Y/O CESANTIAS</t>
  </si>
  <si>
    <t>AHORRO Y/O CESANTIAS</t>
  </si>
  <si>
    <t>B5</t>
  </si>
  <si>
    <t>CANTIDAD DE VECES EN ESTADO CALIFICADO</t>
  </si>
  <si>
    <t>B6</t>
  </si>
  <si>
    <t xml:space="preserve">PUNTAJE </t>
  </si>
  <si>
    <t>CONDICION ESPECIAL PARA 3%</t>
  </si>
  <si>
    <t>PUNTAJE CON CONDICION ESPECIAL PARA 3%</t>
  </si>
  <si>
    <t>SOLICITA SFV MENOR VALOR</t>
  </si>
  <si>
    <t>PUNTAJE SOLICITUD SFV POR MENOR VALOR</t>
  </si>
  <si>
    <t>DILIGENCIE SI LA SOLICITUD ES POR MENOR VALOR</t>
  </si>
  <si>
    <t>VALOR SUBSIDIO SOLICITADO</t>
  </si>
  <si>
    <t>INFORMACION DEL HOGAR</t>
  </si>
  <si>
    <t>CALIFICACION DEL HOGAR</t>
  </si>
  <si>
    <t>VALOR SUBSIDO AL QUE TIENE DERECHO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</si>
</sst>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0.000000"/>
  </numFmts>
  <fonts count="6" x14ac:knownFonts="1">
    <font>
      <sz val="10"/>
      <name val="Arial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80" fontId="0" fillId="0" borderId="1" xfId="0" applyNumberFormat="1" applyBorder="1"/>
    <xf numFmtId="0" fontId="0" fillId="0" borderId="3" xfId="0" applyFill="1" applyBorder="1" applyAlignment="1">
      <alignment horizontal="center"/>
    </xf>
    <xf numFmtId="0" fontId="0" fillId="0" borderId="3" xfId="0" applyFill="1" applyBorder="1"/>
    <xf numFmtId="180" fontId="0" fillId="0" borderId="4" xfId="0" applyNumberFormat="1" applyBorder="1"/>
    <xf numFmtId="180" fontId="0" fillId="0" borderId="5" xfId="0" applyNumberFormat="1" applyBorder="1"/>
    <xf numFmtId="0" fontId="0" fillId="0" borderId="6" xfId="0" applyBorder="1"/>
    <xf numFmtId="0" fontId="0" fillId="0" borderId="7" xfId="0" applyBorder="1"/>
    <xf numFmtId="0" fontId="5" fillId="0" borderId="0" xfId="0" applyFont="1"/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L18"/>
  <sheetViews>
    <sheetView tabSelected="1" workbookViewId="0">
      <selection activeCell="B6" sqref="B6"/>
    </sheetView>
  </sheetViews>
  <sheetFormatPr baseColWidth="10" defaultRowHeight="12.75" x14ac:dyDescent="0.2"/>
  <cols>
    <col min="1" max="1" width="43.85546875" bestFit="1" customWidth="1"/>
    <col min="2" max="2" width="15.5703125" bestFit="1" customWidth="1"/>
    <col min="4" max="4" width="39.28515625" bestFit="1" customWidth="1"/>
    <col min="5" max="5" width="16.5703125" customWidth="1"/>
    <col min="6" max="6" width="12.42578125" hidden="1" customWidth="1"/>
    <col min="7" max="8" width="3.28515625" hidden="1" customWidth="1"/>
    <col min="9" max="9" width="12" hidden="1" customWidth="1"/>
    <col min="10" max="11" width="3.28515625" hidden="1" customWidth="1"/>
    <col min="12" max="12" width="11.42578125" hidden="1" customWidth="1"/>
  </cols>
  <sheetData>
    <row r="2" spans="1:11" ht="13.5" thickBot="1" x14ac:dyDescent="0.25"/>
    <row r="3" spans="1:11" ht="13.5" thickBot="1" x14ac:dyDescent="0.25">
      <c r="A3" s="16" t="s">
        <v>19</v>
      </c>
      <c r="B3" s="17"/>
      <c r="F3" t="s">
        <v>1</v>
      </c>
      <c r="G3" t="s">
        <v>2</v>
      </c>
      <c r="H3" t="s">
        <v>5</v>
      </c>
      <c r="I3" t="s">
        <v>6</v>
      </c>
      <c r="J3" t="s">
        <v>9</v>
      </c>
      <c r="K3" t="s">
        <v>11</v>
      </c>
    </row>
    <row r="4" spans="1:11" ht="13.5" thickBot="1" x14ac:dyDescent="0.25">
      <c r="A4" s="1" t="s">
        <v>0</v>
      </c>
      <c r="B4" s="4">
        <v>0</v>
      </c>
      <c r="D4" s="14" t="s">
        <v>17</v>
      </c>
      <c r="E4" s="15"/>
      <c r="F4">
        <f>+$B$4/39880</f>
        <v>0</v>
      </c>
      <c r="G4" s="13" t="str">
        <f>+IF($B$5=1,1,IF($B$5=2,1,IF($B$5=3,2,IF($B$5=4,3,IF($B$5&gt;=5,4," ")))))</f>
        <v xml:space="preserve"> </v>
      </c>
      <c r="H4">
        <f>+IF($B$6=1,1,0)</f>
        <v>0</v>
      </c>
      <c r="I4" t="e">
        <f>+$B$7/($B$4/39980)</f>
        <v>#DIV/0!</v>
      </c>
      <c r="J4">
        <f>+$B$8</f>
        <v>0</v>
      </c>
      <c r="K4">
        <f>$B$9</f>
        <v>0</v>
      </c>
    </row>
    <row r="5" spans="1:11" x14ac:dyDescent="0.2">
      <c r="A5" s="2" t="s">
        <v>3</v>
      </c>
      <c r="B5" s="5">
        <v>0</v>
      </c>
      <c r="D5" s="1" t="s">
        <v>21</v>
      </c>
      <c r="E5" s="1"/>
      <c r="G5" s="13"/>
    </row>
    <row r="6" spans="1:11" ht="13.5" thickBot="1" x14ac:dyDescent="0.25">
      <c r="A6" s="2" t="s">
        <v>4</v>
      </c>
      <c r="B6" s="5"/>
      <c r="D6" s="3" t="s">
        <v>18</v>
      </c>
      <c r="E6" s="3"/>
    </row>
    <row r="7" spans="1:11" x14ac:dyDescent="0.2">
      <c r="A7" s="2" t="s">
        <v>8</v>
      </c>
      <c r="B7" s="5">
        <v>0</v>
      </c>
    </row>
    <row r="8" spans="1:11" x14ac:dyDescent="0.2">
      <c r="A8" s="2" t="s">
        <v>7</v>
      </c>
      <c r="B8" s="5">
        <v>0</v>
      </c>
    </row>
    <row r="9" spans="1:11" x14ac:dyDescent="0.2">
      <c r="A9" s="2" t="s">
        <v>10</v>
      </c>
      <c r="B9" s="5">
        <v>0</v>
      </c>
    </row>
    <row r="10" spans="1:11" x14ac:dyDescent="0.2">
      <c r="A10" s="2" t="s">
        <v>13</v>
      </c>
      <c r="B10" s="5"/>
    </row>
    <row r="11" spans="1:11" ht="13.5" thickBot="1" x14ac:dyDescent="0.25">
      <c r="A11" s="8" t="s">
        <v>15</v>
      </c>
      <c r="B11" s="7"/>
    </row>
    <row r="13" spans="1:11" ht="13.5" thickBot="1" x14ac:dyDescent="0.25"/>
    <row r="14" spans="1:11" ht="13.5" thickBot="1" x14ac:dyDescent="0.25">
      <c r="A14" s="16" t="s">
        <v>20</v>
      </c>
      <c r="B14" s="17"/>
    </row>
    <row r="15" spans="1:11" x14ac:dyDescent="0.2">
      <c r="A15" s="1" t="s">
        <v>12</v>
      </c>
      <c r="B15" s="6" t="e">
        <f>+(512.89*(1/F4))+(19.09*G4)+(40.71*H4)+(424*(I4/10000))+(1.63*J4)+(46.93*K4)</f>
        <v>#DIV/0!</v>
      </c>
    </row>
    <row r="16" spans="1:11" ht="13.5" thickBot="1" x14ac:dyDescent="0.25">
      <c r="A16" s="2" t="s">
        <v>14</v>
      </c>
      <c r="B16" s="9" t="str">
        <f>+IF($B$10=1,((B15/100)*3)+B15," ")</f>
        <v xml:space="preserve"> </v>
      </c>
    </row>
    <row r="17" spans="1:3" ht="13.5" thickBot="1" x14ac:dyDescent="0.25">
      <c r="A17" s="2" t="s">
        <v>16</v>
      </c>
      <c r="B17" s="11" t="str">
        <f>+IF(B11=1,B15*(1+(1-(E6/E5)))," ")</f>
        <v xml:space="preserve"> </v>
      </c>
      <c r="C17" s="12" t="str">
        <f>+IF(B11=1,((B15/100)*15)+B15," ")</f>
        <v xml:space="preserve"> </v>
      </c>
    </row>
    <row r="18" spans="1:3" ht="13.5" thickBot="1" x14ac:dyDescent="0.25">
      <c r="A18" s="3" t="s">
        <v>14</v>
      </c>
      <c r="B18" s="10" t="str">
        <f>+IF($B$10=1,((B17/100)*3)+B17," ")</f>
        <v xml:space="preserve"> </v>
      </c>
    </row>
  </sheetData>
  <mergeCells count="3">
    <mergeCell ref="D4:E4"/>
    <mergeCell ref="A3:B3"/>
    <mergeCell ref="A14:B14"/>
  </mergeCells>
  <phoneticPr fontId="3" type="noConversion"/>
  <pageMargins left="0.75" right="0.75" top="1" bottom="1" header="0" footer="0"/>
  <pageSetup paperSize="9" orientation="portrait" r:id="rId1"/>
  <headerFooter alignWithMargins="0"/>
  <ignoredErrors>
    <ignoredError sqref="B1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18"/>
  <sheetViews>
    <sheetView workbookViewId="0">
      <selection activeCell="B9" sqref="B9"/>
    </sheetView>
  </sheetViews>
  <sheetFormatPr baseColWidth="10" defaultRowHeight="12.75" x14ac:dyDescent="0.2"/>
  <cols>
    <col min="1" max="1" width="43.85546875" bestFit="1" customWidth="1"/>
    <col min="2" max="2" width="15.5703125" bestFit="1" customWidth="1"/>
    <col min="4" max="4" width="39.28515625" bestFit="1" customWidth="1"/>
    <col min="5" max="5" width="16.5703125" customWidth="1"/>
    <col min="6" max="6" width="12" hidden="1" customWidth="1"/>
    <col min="7" max="8" width="3.28515625" hidden="1" customWidth="1"/>
    <col min="9" max="9" width="12" hidden="1" customWidth="1"/>
    <col min="10" max="11" width="3.28515625" hidden="1" customWidth="1"/>
    <col min="12" max="12" width="11.42578125" customWidth="1"/>
  </cols>
  <sheetData>
    <row r="2" spans="1:11" ht="13.5" thickBot="1" x14ac:dyDescent="0.25"/>
    <row r="3" spans="1:11" ht="13.5" thickBot="1" x14ac:dyDescent="0.25">
      <c r="A3" s="16" t="s">
        <v>19</v>
      </c>
      <c r="B3" s="17"/>
      <c r="F3" t="s">
        <v>1</v>
      </c>
      <c r="G3" t="s">
        <v>2</v>
      </c>
      <c r="H3" t="s">
        <v>5</v>
      </c>
      <c r="I3" t="s">
        <v>6</v>
      </c>
      <c r="J3" t="s">
        <v>9</v>
      </c>
      <c r="K3" t="s">
        <v>11</v>
      </c>
    </row>
    <row r="4" spans="1:11" ht="13.5" thickBot="1" x14ac:dyDescent="0.25">
      <c r="A4" s="1" t="s">
        <v>0</v>
      </c>
      <c r="B4" s="4">
        <v>985265</v>
      </c>
      <c r="D4" s="14" t="s">
        <v>17</v>
      </c>
      <c r="E4" s="15"/>
      <c r="F4">
        <f>+$B$4/39880</f>
        <v>24.705742226680041</v>
      </c>
      <c r="G4">
        <f>+IF($B$5=2,1,IF($B$5=3,2,IF($B$5=4,3,IF($B$5&gt;=5,4," "))))</f>
        <v>2</v>
      </c>
      <c r="H4">
        <f>+IF($B$6=1,1,0)</f>
        <v>0</v>
      </c>
      <c r="I4">
        <f>+$B$7/($B$4/39980)</f>
        <v>235351.91039974015</v>
      </c>
      <c r="J4">
        <f>+$B$8</f>
        <v>3</v>
      </c>
      <c r="K4">
        <f>$B$9</f>
        <v>0</v>
      </c>
    </row>
    <row r="5" spans="1:11" x14ac:dyDescent="0.2">
      <c r="A5" s="2" t="s">
        <v>3</v>
      </c>
      <c r="B5" s="5">
        <v>3</v>
      </c>
      <c r="D5" s="1" t="s">
        <v>21</v>
      </c>
      <c r="E5" s="1"/>
    </row>
    <row r="6" spans="1:11" ht="13.5" thickBot="1" x14ac:dyDescent="0.25">
      <c r="A6" s="2" t="s">
        <v>4</v>
      </c>
      <c r="B6" s="5"/>
      <c r="D6" s="3" t="s">
        <v>18</v>
      </c>
      <c r="E6" s="3"/>
    </row>
    <row r="7" spans="1:11" x14ac:dyDescent="0.2">
      <c r="A7" s="2" t="s">
        <v>8</v>
      </c>
      <c r="B7" s="5">
        <v>5800000</v>
      </c>
    </row>
    <row r="8" spans="1:11" x14ac:dyDescent="0.2">
      <c r="A8" s="2" t="s">
        <v>7</v>
      </c>
      <c r="B8" s="5">
        <v>3</v>
      </c>
    </row>
    <row r="9" spans="1:11" x14ac:dyDescent="0.2">
      <c r="A9" s="2" t="s">
        <v>10</v>
      </c>
      <c r="B9" s="5">
        <v>0</v>
      </c>
    </row>
    <row r="10" spans="1:11" x14ac:dyDescent="0.2">
      <c r="A10" s="2" t="s">
        <v>13</v>
      </c>
      <c r="B10" s="5"/>
    </row>
    <row r="11" spans="1:11" ht="13.5" thickBot="1" x14ac:dyDescent="0.25">
      <c r="A11" s="8" t="s">
        <v>15</v>
      </c>
      <c r="B11" s="7"/>
    </row>
    <row r="13" spans="1:11" ht="13.5" thickBot="1" x14ac:dyDescent="0.25"/>
    <row r="14" spans="1:11" ht="13.5" thickBot="1" x14ac:dyDescent="0.25">
      <c r="A14" s="16" t="s">
        <v>20</v>
      </c>
      <c r="B14" s="17"/>
    </row>
    <row r="15" spans="1:11" x14ac:dyDescent="0.2">
      <c r="A15" s="1" t="s">
        <v>12</v>
      </c>
      <c r="B15" s="6">
        <f>+(512.89*(1/F4))+(19.09*G4)+(40.71*H4)+(424*(I4/10000))+(1.63*J4)+(46.93*K4)</f>
        <v>10042.750952028135</v>
      </c>
    </row>
    <row r="16" spans="1:11" ht="13.5" thickBot="1" x14ac:dyDescent="0.25">
      <c r="A16" s="2" t="s">
        <v>14</v>
      </c>
      <c r="B16" s="9" t="str">
        <f>+IF($B$10=1,((B15/100)*3)+B15," ")</f>
        <v xml:space="preserve"> </v>
      </c>
    </row>
    <row r="17" spans="1:3" ht="13.5" thickBot="1" x14ac:dyDescent="0.25">
      <c r="A17" s="2" t="s">
        <v>16</v>
      </c>
      <c r="B17" s="11" t="str">
        <f>+IF(B11=1,B15*(1+(1-(E6/E5)))," ")</f>
        <v xml:space="preserve"> </v>
      </c>
      <c r="C17" s="12" t="str">
        <f>+IF(B11=1,((B15/100)*15)+B15," ")</f>
        <v xml:space="preserve"> </v>
      </c>
    </row>
    <row r="18" spans="1:3" ht="13.5" thickBot="1" x14ac:dyDescent="0.25">
      <c r="A18" s="3" t="s">
        <v>14</v>
      </c>
      <c r="B18" s="10" t="str">
        <f>+IF($B$10=1,((B17/100)*3)+B17," ")</f>
        <v xml:space="preserve"> </v>
      </c>
    </row>
  </sheetData>
  <mergeCells count="3">
    <mergeCell ref="A3:B3"/>
    <mergeCell ref="D4:E4"/>
    <mergeCell ref="A14:B14"/>
  </mergeCells>
  <pageMargins left="0.75" right="0.75" top="1" bottom="1" header="0" footer="0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18"/>
  <sheetViews>
    <sheetView workbookViewId="0">
      <selection activeCell="B8" sqref="B8"/>
    </sheetView>
  </sheetViews>
  <sheetFormatPr baseColWidth="10" defaultRowHeight="12.75" x14ac:dyDescent="0.2"/>
  <cols>
    <col min="1" max="1" width="43.85546875" bestFit="1" customWidth="1"/>
    <col min="2" max="2" width="15.5703125" bestFit="1" customWidth="1"/>
    <col min="4" max="4" width="39.28515625" bestFit="1" customWidth="1"/>
    <col min="5" max="5" width="16.5703125" customWidth="1"/>
    <col min="6" max="6" width="12" hidden="1" customWidth="1"/>
    <col min="7" max="8" width="3.28515625" hidden="1" customWidth="1"/>
    <col min="9" max="9" width="12" hidden="1" customWidth="1"/>
    <col min="10" max="11" width="3.28515625" hidden="1" customWidth="1"/>
    <col min="12" max="12" width="11.42578125" customWidth="1"/>
  </cols>
  <sheetData>
    <row r="2" spans="1:11" ht="13.5" thickBot="1" x14ac:dyDescent="0.25"/>
    <row r="3" spans="1:11" ht="13.5" thickBot="1" x14ac:dyDescent="0.25">
      <c r="A3" s="16" t="s">
        <v>19</v>
      </c>
      <c r="B3" s="17"/>
      <c r="F3" t="s">
        <v>1</v>
      </c>
      <c r="G3" t="s">
        <v>2</v>
      </c>
      <c r="H3" t="s">
        <v>5</v>
      </c>
      <c r="I3" t="s">
        <v>6</v>
      </c>
      <c r="J3" t="s">
        <v>9</v>
      </c>
      <c r="K3" t="s">
        <v>11</v>
      </c>
    </row>
    <row r="4" spans="1:11" ht="13.5" thickBot="1" x14ac:dyDescent="0.25">
      <c r="A4" s="1" t="s">
        <v>0</v>
      </c>
      <c r="B4" s="4">
        <v>1670715</v>
      </c>
      <c r="D4" s="14" t="s">
        <v>17</v>
      </c>
      <c r="E4" s="15"/>
      <c r="F4">
        <f>+$B$4/39880</f>
        <v>41.893555667001003</v>
      </c>
      <c r="G4">
        <f>+IF($B$5=2,1,IF($B$5=3,2,IF($B$5=4,3,IF($B$5&gt;=5,4," "))))</f>
        <v>1</v>
      </c>
      <c r="H4">
        <f>+IF($B$6=1,1,0)</f>
        <v>0</v>
      </c>
      <c r="I4">
        <f>+$B$7/($B$4/39980)</f>
        <v>506395.31413795892</v>
      </c>
      <c r="J4">
        <f>+$B$8</f>
        <v>4</v>
      </c>
      <c r="K4">
        <f>$B$9</f>
        <v>0</v>
      </c>
    </row>
    <row r="5" spans="1:11" x14ac:dyDescent="0.2">
      <c r="A5" s="2" t="s">
        <v>3</v>
      </c>
      <c r="B5" s="5">
        <v>2</v>
      </c>
      <c r="D5" s="1" t="s">
        <v>21</v>
      </c>
      <c r="E5" s="1"/>
    </row>
    <row r="6" spans="1:11" ht="13.5" thickBot="1" x14ac:dyDescent="0.25">
      <c r="A6" s="2" t="s">
        <v>4</v>
      </c>
      <c r="B6" s="5"/>
      <c r="D6" s="3" t="s">
        <v>18</v>
      </c>
      <c r="E6" s="3"/>
    </row>
    <row r="7" spans="1:11" x14ac:dyDescent="0.2">
      <c r="A7" s="2" t="s">
        <v>8</v>
      </c>
      <c r="B7" s="5">
        <v>21161637</v>
      </c>
    </row>
    <row r="8" spans="1:11" x14ac:dyDescent="0.2">
      <c r="A8" s="2" t="s">
        <v>7</v>
      </c>
      <c r="B8" s="5">
        <v>4</v>
      </c>
    </row>
    <row r="9" spans="1:11" x14ac:dyDescent="0.2">
      <c r="A9" s="2" t="s">
        <v>10</v>
      </c>
      <c r="B9" s="5">
        <v>0</v>
      </c>
    </row>
    <row r="10" spans="1:11" x14ac:dyDescent="0.2">
      <c r="A10" s="2" t="s">
        <v>13</v>
      </c>
      <c r="B10" s="5"/>
    </row>
    <row r="11" spans="1:11" ht="13.5" thickBot="1" x14ac:dyDescent="0.25">
      <c r="A11" s="8" t="s">
        <v>15</v>
      </c>
      <c r="B11" s="7"/>
    </row>
    <row r="13" spans="1:11" ht="13.5" thickBot="1" x14ac:dyDescent="0.25"/>
    <row r="14" spans="1:11" ht="13.5" thickBot="1" x14ac:dyDescent="0.25">
      <c r="A14" s="16" t="s">
        <v>20</v>
      </c>
      <c r="B14" s="17"/>
    </row>
    <row r="15" spans="1:11" x14ac:dyDescent="0.2">
      <c r="A15" s="1" t="s">
        <v>12</v>
      </c>
      <c r="B15" s="6">
        <f>+(512.89*(1/F4))+(19.09*G4)+(40.71*H4)+(424*(I4/10000))+(1.63*J4)+(46.93*K4)</f>
        <v>21509.014013864726</v>
      </c>
    </row>
    <row r="16" spans="1:11" ht="13.5" thickBot="1" x14ac:dyDescent="0.25">
      <c r="A16" s="2" t="s">
        <v>14</v>
      </c>
      <c r="B16" s="9" t="str">
        <f>+IF($B$10=1,((B15/100)*3)+B15," ")</f>
        <v xml:space="preserve"> </v>
      </c>
    </row>
    <row r="17" spans="1:3" ht="13.5" thickBot="1" x14ac:dyDescent="0.25">
      <c r="A17" s="2" t="s">
        <v>16</v>
      </c>
      <c r="B17" s="11" t="str">
        <f>+IF(B11=1,B15*(1+(1-(E6/E5)))," ")</f>
        <v xml:space="preserve"> </v>
      </c>
      <c r="C17" s="12" t="str">
        <f>+IF(B11=1,((B15/100)*15)+B15," ")</f>
        <v xml:space="preserve"> </v>
      </c>
    </row>
    <row r="18" spans="1:3" ht="13.5" thickBot="1" x14ac:dyDescent="0.25">
      <c r="A18" s="3" t="s">
        <v>14</v>
      </c>
      <c r="B18" s="10" t="str">
        <f>+IF($B$10=1,((B17/100)*3)+B17," ")</f>
        <v xml:space="preserve"> </v>
      </c>
    </row>
  </sheetData>
  <mergeCells count="3">
    <mergeCell ref="A3:B3"/>
    <mergeCell ref="D4:E4"/>
    <mergeCell ref="A14:B14"/>
  </mergeCells>
  <pageMargins left="0.75" right="0.75" top="1" bottom="1" header="0" footer="0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18"/>
  <sheetViews>
    <sheetView workbookViewId="0">
      <selection activeCell="B9" sqref="B9"/>
    </sheetView>
  </sheetViews>
  <sheetFormatPr baseColWidth="10" defaultRowHeight="12.75" x14ac:dyDescent="0.2"/>
  <cols>
    <col min="1" max="1" width="43.85546875" bestFit="1" customWidth="1"/>
    <col min="2" max="2" width="15.5703125" bestFit="1" customWidth="1"/>
    <col min="4" max="4" width="39.28515625" bestFit="1" customWidth="1"/>
    <col min="5" max="5" width="16.5703125" customWidth="1"/>
    <col min="6" max="6" width="12" hidden="1" customWidth="1"/>
    <col min="7" max="8" width="3.28515625" hidden="1" customWidth="1"/>
    <col min="9" max="9" width="12" hidden="1" customWidth="1"/>
    <col min="10" max="11" width="3.28515625" hidden="1" customWidth="1"/>
    <col min="12" max="12" width="11.42578125" customWidth="1"/>
  </cols>
  <sheetData>
    <row r="2" spans="1:11" ht="13.5" thickBot="1" x14ac:dyDescent="0.25"/>
    <row r="3" spans="1:11" ht="13.5" thickBot="1" x14ac:dyDescent="0.25">
      <c r="A3" s="16" t="s">
        <v>19</v>
      </c>
      <c r="B3" s="17"/>
      <c r="F3" t="s">
        <v>1</v>
      </c>
      <c r="G3" t="s">
        <v>2</v>
      </c>
      <c r="H3" t="s">
        <v>5</v>
      </c>
      <c r="I3" t="s">
        <v>6</v>
      </c>
      <c r="J3" t="s">
        <v>9</v>
      </c>
      <c r="K3" t="s">
        <v>11</v>
      </c>
    </row>
    <row r="4" spans="1:11" ht="13.5" thickBot="1" x14ac:dyDescent="0.25">
      <c r="A4" s="1" t="s">
        <v>0</v>
      </c>
      <c r="B4" s="4">
        <v>2856100</v>
      </c>
      <c r="D4" s="14" t="s">
        <v>17</v>
      </c>
      <c r="E4" s="15"/>
      <c r="F4">
        <f>+$B$4/39880</f>
        <v>71.6173520561685</v>
      </c>
      <c r="G4">
        <f>+IF($B$5=2,1,IF($B$5=3,2,IF($B$5=4,3,IF($B$5&gt;=5,4," "))))</f>
        <v>1</v>
      </c>
      <c r="H4">
        <f>+IF($B$6=1,1,0)</f>
        <v>0</v>
      </c>
      <c r="I4">
        <f>+$B$7/($B$4/39980)</f>
        <v>48878.990035362905</v>
      </c>
      <c r="J4">
        <f>+$B$8</f>
        <v>7</v>
      </c>
      <c r="K4">
        <f>$B$9</f>
        <v>0</v>
      </c>
    </row>
    <row r="5" spans="1:11" x14ac:dyDescent="0.2">
      <c r="A5" s="2" t="s">
        <v>3</v>
      </c>
      <c r="B5" s="5">
        <v>2</v>
      </c>
      <c r="D5" s="1" t="s">
        <v>21</v>
      </c>
      <c r="E5" s="1"/>
    </row>
    <row r="6" spans="1:11" ht="13.5" thickBot="1" x14ac:dyDescent="0.25">
      <c r="A6" s="2" t="s">
        <v>4</v>
      </c>
      <c r="B6" s="5"/>
      <c r="D6" s="3" t="s">
        <v>18</v>
      </c>
      <c r="E6" s="3"/>
    </row>
    <row r="7" spans="1:11" x14ac:dyDescent="0.2">
      <c r="A7" s="2" t="s">
        <v>8</v>
      </c>
      <c r="B7" s="5">
        <v>3491828</v>
      </c>
    </row>
    <row r="8" spans="1:11" x14ac:dyDescent="0.2">
      <c r="A8" s="2" t="s">
        <v>7</v>
      </c>
      <c r="B8" s="5">
        <v>7</v>
      </c>
    </row>
    <row r="9" spans="1:11" x14ac:dyDescent="0.2">
      <c r="A9" s="2" t="s">
        <v>10</v>
      </c>
      <c r="B9" s="5">
        <v>0</v>
      </c>
    </row>
    <row r="10" spans="1:11" x14ac:dyDescent="0.2">
      <c r="A10" s="2" t="s">
        <v>13</v>
      </c>
      <c r="B10" s="5"/>
    </row>
    <row r="11" spans="1:11" ht="13.5" thickBot="1" x14ac:dyDescent="0.25">
      <c r="A11" s="8" t="s">
        <v>15</v>
      </c>
      <c r="B11" s="7"/>
    </row>
    <row r="13" spans="1:11" ht="13.5" thickBot="1" x14ac:dyDescent="0.25"/>
    <row r="14" spans="1:11" ht="13.5" thickBot="1" x14ac:dyDescent="0.25">
      <c r="A14" s="16" t="s">
        <v>20</v>
      </c>
      <c r="B14" s="17"/>
    </row>
    <row r="15" spans="1:11" x14ac:dyDescent="0.2">
      <c r="A15" s="1" t="s">
        <v>12</v>
      </c>
      <c r="B15" s="6">
        <f>+(512.89*(1/F4))+(19.09*G4)+(40.71*H4)+(424*(I4/10000))+(1.63*J4)+(46.93*K4)</f>
        <v>2110.1307100787785</v>
      </c>
    </row>
    <row r="16" spans="1:11" ht="13.5" thickBot="1" x14ac:dyDescent="0.25">
      <c r="A16" s="2" t="s">
        <v>14</v>
      </c>
      <c r="B16" s="9" t="str">
        <f>+IF($B$10=1,((B15/100)*3)+B15," ")</f>
        <v xml:space="preserve"> </v>
      </c>
    </row>
    <row r="17" spans="1:3" ht="13.5" thickBot="1" x14ac:dyDescent="0.25">
      <c r="A17" s="2" t="s">
        <v>16</v>
      </c>
      <c r="B17" s="11" t="str">
        <f>+IF(B11=1,B15*(1+(1-(E6/E5)))," ")</f>
        <v xml:space="preserve"> </v>
      </c>
      <c r="C17" s="12" t="str">
        <f>+IF(B11=1,((B15/100)*15)+B15," ")</f>
        <v xml:space="preserve"> </v>
      </c>
    </row>
    <row r="18" spans="1:3" ht="13.5" thickBot="1" x14ac:dyDescent="0.25">
      <c r="A18" s="3" t="s">
        <v>14</v>
      </c>
      <c r="B18" s="10" t="str">
        <f>+IF($B$10=1,((B17/100)*3)+B17," ")</f>
        <v xml:space="preserve"> </v>
      </c>
    </row>
  </sheetData>
  <mergeCells count="3">
    <mergeCell ref="A3:B3"/>
    <mergeCell ref="D4:E4"/>
    <mergeCell ref="A14:B14"/>
  </mergeCells>
  <pageMargins left="0.75" right="0.75" top="1" bottom="1" header="0" footer="0"/>
  <pageSetup paperSize="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18"/>
  <sheetViews>
    <sheetView workbookViewId="0">
      <selection activeCell="B4" sqref="B4"/>
    </sheetView>
  </sheetViews>
  <sheetFormatPr baseColWidth="10" defaultRowHeight="12.75" x14ac:dyDescent="0.2"/>
  <cols>
    <col min="1" max="1" width="43.85546875" bestFit="1" customWidth="1"/>
    <col min="2" max="2" width="15.5703125" bestFit="1" customWidth="1"/>
    <col min="4" max="4" width="39.28515625" bestFit="1" customWidth="1"/>
    <col min="5" max="5" width="16.5703125" customWidth="1"/>
    <col min="6" max="6" width="12" hidden="1" customWidth="1"/>
    <col min="7" max="8" width="3.28515625" hidden="1" customWidth="1"/>
    <col min="9" max="9" width="12" hidden="1" customWidth="1"/>
    <col min="10" max="11" width="3.28515625" hidden="1" customWidth="1"/>
    <col min="12" max="12" width="11.42578125" customWidth="1"/>
  </cols>
  <sheetData>
    <row r="2" spans="1:11" ht="13.5" thickBot="1" x14ac:dyDescent="0.25"/>
    <row r="3" spans="1:11" ht="13.5" thickBot="1" x14ac:dyDescent="0.25">
      <c r="A3" s="16" t="s">
        <v>19</v>
      </c>
      <c r="B3" s="17"/>
      <c r="F3" t="s">
        <v>1</v>
      </c>
      <c r="G3" t="s">
        <v>2</v>
      </c>
      <c r="H3" t="s">
        <v>5</v>
      </c>
      <c r="I3" t="s">
        <v>6</v>
      </c>
      <c r="J3" t="s">
        <v>9</v>
      </c>
      <c r="K3" t="s">
        <v>11</v>
      </c>
    </row>
    <row r="4" spans="1:11" ht="13.5" thickBot="1" x14ac:dyDescent="0.25">
      <c r="A4" s="1" t="s">
        <v>0</v>
      </c>
      <c r="B4" s="4">
        <v>1934160</v>
      </c>
      <c r="D4" s="14" t="s">
        <v>17</v>
      </c>
      <c r="E4" s="15"/>
      <c r="F4">
        <f>+$B$4/39880</f>
        <v>48.499498495486456</v>
      </c>
      <c r="G4">
        <f>+IF($B$5=2,1,IF($B$5=3,2,IF($B$5=4,3,IF($B$5&gt;=5,4," "))))</f>
        <v>3</v>
      </c>
      <c r="H4">
        <f>+IF($B$6=1,1,0)</f>
        <v>0</v>
      </c>
      <c r="I4">
        <f>+$B$7/($B$4/39980)</f>
        <v>77237.409459403571</v>
      </c>
      <c r="J4">
        <f>+$B$8</f>
        <v>2</v>
      </c>
      <c r="K4">
        <f>$B$9</f>
        <v>0</v>
      </c>
    </row>
    <row r="5" spans="1:11" x14ac:dyDescent="0.2">
      <c r="A5" s="2" t="s">
        <v>3</v>
      </c>
      <c r="B5" s="5">
        <v>4</v>
      </c>
      <c r="D5" s="1" t="s">
        <v>21</v>
      </c>
      <c r="E5" s="1"/>
    </row>
    <row r="6" spans="1:11" ht="13.5" thickBot="1" x14ac:dyDescent="0.25">
      <c r="A6" s="2" t="s">
        <v>4</v>
      </c>
      <c r="B6" s="5"/>
      <c r="D6" s="3" t="s">
        <v>18</v>
      </c>
      <c r="E6" s="3"/>
    </row>
    <row r="7" spans="1:11" x14ac:dyDescent="0.2">
      <c r="A7" s="2" t="s">
        <v>8</v>
      </c>
      <c r="B7" s="5">
        <v>3736606</v>
      </c>
    </row>
    <row r="8" spans="1:11" x14ac:dyDescent="0.2">
      <c r="A8" s="2" t="s">
        <v>7</v>
      </c>
      <c r="B8" s="5">
        <v>2</v>
      </c>
    </row>
    <row r="9" spans="1:11" x14ac:dyDescent="0.2">
      <c r="A9" s="2" t="s">
        <v>10</v>
      </c>
      <c r="B9" s="5">
        <v>0</v>
      </c>
    </row>
    <row r="10" spans="1:11" x14ac:dyDescent="0.2">
      <c r="A10" s="2" t="s">
        <v>13</v>
      </c>
      <c r="B10" s="5"/>
    </row>
    <row r="11" spans="1:11" ht="13.5" thickBot="1" x14ac:dyDescent="0.25">
      <c r="A11" s="8" t="s">
        <v>15</v>
      </c>
      <c r="B11" s="7"/>
    </row>
    <row r="13" spans="1:11" ht="13.5" thickBot="1" x14ac:dyDescent="0.25"/>
    <row r="14" spans="1:11" ht="13.5" thickBot="1" x14ac:dyDescent="0.25">
      <c r="A14" s="16" t="s">
        <v>20</v>
      </c>
      <c r="B14" s="17"/>
    </row>
    <row r="15" spans="1:11" x14ac:dyDescent="0.2">
      <c r="A15" s="1" t="s">
        <v>12</v>
      </c>
      <c r="B15" s="6">
        <f>+(512.89*(1/F4))+(19.09*G4)+(40.71*H4)+(424*(I4/10000))+(1.63*J4)+(46.93*K4)</f>
        <v>3345.9713219754321</v>
      </c>
    </row>
    <row r="16" spans="1:11" ht="13.5" thickBot="1" x14ac:dyDescent="0.25">
      <c r="A16" s="2" t="s">
        <v>14</v>
      </c>
      <c r="B16" s="9" t="str">
        <f>+IF($B$10=1,((B15/100)*3)+B15," ")</f>
        <v xml:space="preserve"> </v>
      </c>
    </row>
    <row r="17" spans="1:3" ht="13.5" thickBot="1" x14ac:dyDescent="0.25">
      <c r="A17" s="2" t="s">
        <v>16</v>
      </c>
      <c r="B17" s="11" t="str">
        <f>+IF(B11=1,B15*(1+(1-(E6/E5)))," ")</f>
        <v xml:space="preserve"> </v>
      </c>
      <c r="C17" s="12" t="str">
        <f>+IF(B11=1,((B15/100)*15)+B15," ")</f>
        <v xml:space="preserve"> </v>
      </c>
    </row>
    <row r="18" spans="1:3" ht="13.5" thickBot="1" x14ac:dyDescent="0.25">
      <c r="A18" s="3" t="s">
        <v>14</v>
      </c>
      <c r="B18" s="10" t="str">
        <f>+IF($B$10=1,((B17/100)*3)+B17," ")</f>
        <v xml:space="preserve"> </v>
      </c>
    </row>
  </sheetData>
  <mergeCells count="3">
    <mergeCell ref="A3:B3"/>
    <mergeCell ref="D4:E4"/>
    <mergeCell ref="A14:B14"/>
  </mergeCells>
  <pageMargins left="0.75" right="0.75" top="1" bottom="1" header="0" footer="0"/>
  <pageSetup paperSize="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18"/>
  <sheetViews>
    <sheetView workbookViewId="0">
      <selection activeCell="A4" sqref="A4"/>
    </sheetView>
  </sheetViews>
  <sheetFormatPr baseColWidth="10" defaultRowHeight="12.75" x14ac:dyDescent="0.2"/>
  <cols>
    <col min="1" max="1" width="43.85546875" bestFit="1" customWidth="1"/>
    <col min="2" max="2" width="15.5703125" bestFit="1" customWidth="1"/>
    <col min="4" max="4" width="39.28515625" bestFit="1" customWidth="1"/>
    <col min="5" max="5" width="16.5703125" customWidth="1"/>
    <col min="6" max="6" width="12" hidden="1" customWidth="1"/>
    <col min="7" max="8" width="3.28515625" hidden="1" customWidth="1"/>
    <col min="9" max="9" width="12" hidden="1" customWidth="1"/>
    <col min="10" max="11" width="3.28515625" hidden="1" customWidth="1"/>
    <col min="12" max="12" width="11.42578125" customWidth="1"/>
  </cols>
  <sheetData>
    <row r="2" spans="1:11" ht="13.5" thickBot="1" x14ac:dyDescent="0.25"/>
    <row r="3" spans="1:11" ht="13.5" thickBot="1" x14ac:dyDescent="0.25">
      <c r="A3" s="16" t="s">
        <v>19</v>
      </c>
      <c r="B3" s="17"/>
      <c r="F3" t="s">
        <v>1</v>
      </c>
      <c r="G3" t="s">
        <v>2</v>
      </c>
      <c r="H3" t="s">
        <v>5</v>
      </c>
      <c r="I3" t="s">
        <v>6</v>
      </c>
      <c r="J3" t="s">
        <v>9</v>
      </c>
      <c r="K3" t="s">
        <v>11</v>
      </c>
    </row>
    <row r="4" spans="1:11" ht="13.5" thickBot="1" x14ac:dyDescent="0.25">
      <c r="A4" s="1" t="s">
        <v>0</v>
      </c>
      <c r="B4" s="4">
        <v>1805294</v>
      </c>
      <c r="D4" s="14" t="s">
        <v>17</v>
      </c>
      <c r="E4" s="15"/>
      <c r="F4">
        <f>+$B$4/39880</f>
        <v>45.268154463390168</v>
      </c>
      <c r="G4">
        <f>+IF($B$5=2,1,IF($B$5=3,2,IF($B$5=4,3,IF($B$5&gt;=5,4," "))))</f>
        <v>2</v>
      </c>
      <c r="H4">
        <f>+IF($B$6=1,1,0)</f>
        <v>0</v>
      </c>
      <c r="I4">
        <f>+$B$7/($B$4/39980)</f>
        <v>201771.99946379923</v>
      </c>
      <c r="J4">
        <f>+$B$8</f>
        <v>6</v>
      </c>
      <c r="K4">
        <f>$B$9</f>
        <v>0</v>
      </c>
    </row>
    <row r="5" spans="1:11" x14ac:dyDescent="0.2">
      <c r="A5" s="2" t="s">
        <v>3</v>
      </c>
      <c r="B5" s="5">
        <v>3</v>
      </c>
      <c r="D5" s="1" t="s">
        <v>21</v>
      </c>
      <c r="E5" s="1"/>
    </row>
    <row r="6" spans="1:11" ht="13.5" thickBot="1" x14ac:dyDescent="0.25">
      <c r="A6" s="2" t="s">
        <v>4</v>
      </c>
      <c r="B6" s="5"/>
      <c r="D6" s="3" t="s">
        <v>18</v>
      </c>
      <c r="E6" s="3"/>
    </row>
    <row r="7" spans="1:11" x14ac:dyDescent="0.2">
      <c r="A7" s="2" t="s">
        <v>8</v>
      </c>
      <c r="B7" s="5">
        <v>9111000</v>
      </c>
    </row>
    <row r="8" spans="1:11" x14ac:dyDescent="0.2">
      <c r="A8" s="2" t="s">
        <v>7</v>
      </c>
      <c r="B8" s="5">
        <v>6</v>
      </c>
    </row>
    <row r="9" spans="1:11" x14ac:dyDescent="0.2">
      <c r="A9" s="2" t="s">
        <v>10</v>
      </c>
      <c r="B9" s="5">
        <v>0</v>
      </c>
    </row>
    <row r="10" spans="1:11" x14ac:dyDescent="0.2">
      <c r="A10" s="2" t="s">
        <v>13</v>
      </c>
      <c r="B10" s="5"/>
    </row>
    <row r="11" spans="1:11" ht="13.5" thickBot="1" x14ac:dyDescent="0.25">
      <c r="A11" s="8" t="s">
        <v>15</v>
      </c>
      <c r="B11" s="7"/>
    </row>
    <row r="13" spans="1:11" ht="13.5" thickBot="1" x14ac:dyDescent="0.25"/>
    <row r="14" spans="1:11" ht="13.5" thickBot="1" x14ac:dyDescent="0.25">
      <c r="A14" s="16" t="s">
        <v>20</v>
      </c>
      <c r="B14" s="17"/>
    </row>
    <row r="15" spans="1:11" x14ac:dyDescent="0.2">
      <c r="A15" s="1" t="s">
        <v>12</v>
      </c>
      <c r="B15" s="6">
        <f>+(512.89*(1/F4))+(19.09*G4)+(40.71*H4)+(424*(I4/10000))+(1.63*J4)+(46.93*K4)</f>
        <v>8614.4228172474959</v>
      </c>
    </row>
    <row r="16" spans="1:11" ht="13.5" thickBot="1" x14ac:dyDescent="0.25">
      <c r="A16" s="2" t="s">
        <v>14</v>
      </c>
      <c r="B16" s="9" t="str">
        <f>+IF($B$10=1,((B15/100)*3)+B15," ")</f>
        <v xml:space="preserve"> </v>
      </c>
    </row>
    <row r="17" spans="1:3" ht="13.5" thickBot="1" x14ac:dyDescent="0.25">
      <c r="A17" s="2" t="s">
        <v>16</v>
      </c>
      <c r="B17" s="11" t="str">
        <f>+IF(B11=1,B15*(1+(1-(E6/E5)))," ")</f>
        <v xml:space="preserve"> </v>
      </c>
      <c r="C17" s="12" t="str">
        <f>+IF(B11=1,((B15/100)*15)+B15," ")</f>
        <v xml:space="preserve"> </v>
      </c>
    </row>
    <row r="18" spans="1:3" ht="13.5" thickBot="1" x14ac:dyDescent="0.25">
      <c r="A18" s="3" t="s">
        <v>14</v>
      </c>
      <c r="B18" s="10" t="str">
        <f>+IF($B$10=1,((B17/100)*3)+B17," ")</f>
        <v xml:space="preserve"> </v>
      </c>
    </row>
  </sheetData>
  <mergeCells count="3">
    <mergeCell ref="A3:B3"/>
    <mergeCell ref="D4:E4"/>
    <mergeCell ref="A14:B14"/>
  </mergeCells>
  <pageMargins left="0.75" right="0.75" top="1" bottom="1" header="0" footer="0"/>
  <pageSetup paperSize="9"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D295F024AF813438A96EAB00CE67E7E" ma:contentTypeVersion="6" ma:contentTypeDescription="Crear nuevo documento." ma:contentTypeScope="" ma:versionID="89b2f59c7b0830884e72ab5687cc9a2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d2d34896d64e03c2e385988c5b5acf5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9644560-1DAC-44FC-9357-4C678907300A}"/>
</file>

<file path=customXml/itemProps2.xml><?xml version="1.0" encoding="utf-8"?>
<ds:datastoreItem xmlns:ds="http://schemas.openxmlformats.org/officeDocument/2006/customXml" ds:itemID="{2B2A1307-DF74-4239-BEDC-F0E793481F73}"/>
</file>

<file path=customXml/itemProps3.xml><?xml version="1.0" encoding="utf-8"?>
<ds:datastoreItem xmlns:ds="http://schemas.openxmlformats.org/officeDocument/2006/customXml" ds:itemID="{2A79B467-2BFD-4393-847A-1278B2C644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FORMULA DE CALIFICACION</vt:lpstr>
      <vt:lpstr>POSTULACION 4</vt:lpstr>
      <vt:lpstr>POSTULACION 15</vt:lpstr>
      <vt:lpstr>POSTULACION 19</vt:lpstr>
      <vt:lpstr>POSTULACION 40</vt:lpstr>
      <vt:lpstr>POSTULACION 56</vt:lpstr>
    </vt:vector>
  </TitlesOfParts>
  <Company>CAFAM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dgcorrea</dc:creator>
  <cp:lastModifiedBy>LIZETTE BAREÑO AVILES</cp:lastModifiedBy>
  <dcterms:created xsi:type="dcterms:W3CDTF">2011-05-03T16:18:49Z</dcterms:created>
  <dcterms:modified xsi:type="dcterms:W3CDTF">2018-08-02T22:51:40Z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0x0101005D295F024AF813438A96EAB00CE67E7E</vt:lpwstr>
  </property>
</Properties>
</file>